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60" yWindow="-45" windowWidth="14175" windowHeight="11595"/>
  </bookViews>
  <sheets>
    <sheet name="สรุปแผน รพ.สต." sheetId="1" r:id="rId1"/>
  </sheets>
  <definedNames>
    <definedName name="sss">#REF!</definedName>
  </definedNames>
  <calcPr calcId="144525"/>
</workbook>
</file>

<file path=xl/calcChain.xml><?xml version="1.0" encoding="utf-8"?>
<calcChain xmlns="http://schemas.openxmlformats.org/spreadsheetml/2006/main">
  <c r="P17" i="1" l="1"/>
  <c r="P9" i="1" l="1"/>
  <c r="P13" i="1" l="1"/>
  <c r="Q16" i="1" l="1"/>
  <c r="O20" i="1" l="1"/>
  <c r="N20" i="1"/>
  <c r="AD13" i="1" l="1"/>
  <c r="Q8" i="1"/>
  <c r="Q9" i="1"/>
  <c r="Q10" i="1"/>
  <c r="Q11" i="1"/>
  <c r="Q12" i="1"/>
  <c r="Q13" i="1"/>
  <c r="Q14" i="1"/>
  <c r="Q15" i="1"/>
  <c r="Q17" i="1"/>
  <c r="Q18" i="1"/>
  <c r="Q19" i="1"/>
  <c r="Q7" i="1"/>
  <c r="Q20" i="1" l="1"/>
  <c r="Q1" i="1"/>
  <c r="P20" i="1" l="1"/>
  <c r="J20" i="1"/>
</calcChain>
</file>

<file path=xl/sharedStrings.xml><?xml version="1.0" encoding="utf-8"?>
<sst xmlns="http://schemas.openxmlformats.org/spreadsheetml/2006/main" count="42" uniqueCount="38">
  <si>
    <t>ตารางโอน fix cost  ปี2563</t>
  </si>
  <si>
    <t>ณ วันที่</t>
  </si>
  <si>
    <t>CUP</t>
  </si>
  <si>
    <t>จัดสรรจริง</t>
  </si>
  <si>
    <t>จำนวน รพ.สต</t>
  </si>
  <si>
    <t>พระนครศรีอยุธยา</t>
  </si>
  <si>
    <t>เสนา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</si>
  <si>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</si>
  <si>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</si>
  <si>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</si>
  <si>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</si>
  <si>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</si>
  <si>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</si>
  <si>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</si>
  <si>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</si>
  <si>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</si>
  <si>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</si>
  <si>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</si>
  <si>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</si>
  <si>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</si>
  <si>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</si>
  <si>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รพ.สต.ขาดดุล</t>
  </si>
  <si>
    <t>รพ.สต.เกินดุล</t>
  </si>
  <si>
    <t>แผน planfin รพ.สต.ประมาณการ 2563</t>
  </si>
  <si>
    <t>เงินบำรุงคงเหลือยอดยกมา ปี 2562</t>
  </si>
  <si>
    <t>เงินบำรุงคงเหลือสุทธิ</t>
  </si>
  <si>
    <t>S</t>
  </si>
  <si>
    <t>M</t>
  </si>
  <si>
    <t>L</t>
  </si>
  <si>
    <t>ขนาด</t>
  </si>
  <si>
    <t>โอน Fix cost รพ.สต.</t>
  </si>
  <si>
    <t>ผลงาน planfin รพ.สต. 6 เดือน (ต.ค.62 - มี.ค.63)</t>
  </si>
  <si>
    <t>รายรับสูงกว่า(ต่ำกว่า)ค่าใช้จ่ายไม่รวมค่ายาฯ (EBITDA)</t>
  </si>
  <si>
    <t>-</t>
  </si>
  <si>
    <t>จัดสรร ก่อน 31 มีนาคม63</t>
  </si>
  <si>
    <t>จัดสรร หลัง 31 มีนาคม63</t>
  </si>
  <si>
    <t>วันที่โอนครั้งสุดท้าย</t>
  </si>
  <si>
    <t>แผน fix cost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</si>
</sst>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[$-1070000]d/m/yy;@"/>
    <numFmt numFmtId="188" formatCode="[$-107041E]d\ mmm\ yy;@"/>
    <numFmt numFmtId="189" formatCode="#,##0_ ;\-#,##0\ "/>
    <numFmt numFmtId="190" formatCode="#,##0.00_ ;\-#,##0.00\ "/>
  </numFmts>
  <fonts count="7" x14ac:knownFonts="1">
    <font>
      <sz val="10"/>
      <name val="MS Sans Serif"/>
    </font>
    <font>
      <b/>
      <sz val="18"/>
      <name val="TH SarabunPSK"/>
      <family val="2"/>
    </font>
    <font>
      <sz val="18"/>
      <name val="TH SarabunPSK"/>
      <family val="2"/>
    </font>
    <font>
      <sz val="10"/>
      <name val="MS Sans Serif"/>
      <family val="2"/>
      <charset val="22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857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22" fontId="1" fillId="0" borderId="0" xfId="0" applyNumberFormat="1" applyFont="1"/>
    <xf numFmtId="187" fontId="2" fillId="0" borderId="0" xfId="0" applyNumberFormat="1" applyFont="1"/>
    <xf numFmtId="43" fontId="2" fillId="0" borderId="1" xfId="0" applyNumberFormat="1" applyFont="1" applyBorder="1"/>
    <xf numFmtId="188" fontId="2" fillId="2" borderId="1" xfId="0" applyNumberFormat="1" applyFont="1" applyFill="1" applyBorder="1"/>
    <xf numFmtId="43" fontId="2" fillId="0" borderId="0" xfId="1" applyFont="1"/>
    <xf numFmtId="43" fontId="2" fillId="0" borderId="0" xfId="0" applyNumberFormat="1" applyFont="1"/>
    <xf numFmtId="0" fontId="2" fillId="0" borderId="0" xfId="0" applyFont="1" applyFill="1"/>
    <xf numFmtId="43" fontId="2" fillId="0" borderId="0" xfId="1" applyFont="1" applyFill="1"/>
    <xf numFmtId="43" fontId="2" fillId="0" borderId="0" xfId="0" applyNumberFormat="1" applyFont="1" applyFill="1"/>
    <xf numFmtId="1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188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2" fillId="0" borderId="2" xfId="1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1" fillId="0" borderId="0" xfId="1" applyFont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0" xfId="1" applyFont="1" applyAlignment="1">
      <alignment horizontal="center"/>
    </xf>
    <xf numFmtId="43" fontId="2" fillId="0" borderId="1" xfId="1" applyFont="1" applyBorder="1"/>
    <xf numFmtId="43" fontId="2" fillId="0" borderId="1" xfId="1" applyFont="1" applyFill="1" applyBorder="1"/>
    <xf numFmtId="43" fontId="2" fillId="0" borderId="0" xfId="1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3" fontId="1" fillId="6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89" fontId="2" fillId="0" borderId="1" xfId="1" applyNumberFormat="1" applyFont="1" applyBorder="1" applyAlignment="1">
      <alignment horizontal="center"/>
    </xf>
    <xf numFmtId="189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Fill="1" applyBorder="1"/>
    <xf numFmtId="0" fontId="5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90" fontId="2" fillId="0" borderId="2" xfId="1" applyNumberFormat="1" applyFont="1" applyBorder="1"/>
    <xf numFmtId="190" fontId="2" fillId="0" borderId="2" xfId="1" applyNumberFormat="1" applyFont="1" applyFill="1" applyBorder="1"/>
    <xf numFmtId="190" fontId="2" fillId="0" borderId="2" xfId="1" applyNumberFormat="1" applyFont="1" applyBorder="1" applyAlignment="1">
      <alignment horizontal="center"/>
    </xf>
    <xf numFmtId="190" fontId="2" fillId="0" borderId="2" xfId="1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43" fontId="2" fillId="9" borderId="2" xfId="1" applyFont="1" applyFill="1" applyBorder="1" applyAlignment="1">
      <alignment horizontal="center"/>
    </xf>
    <xf numFmtId="43" fontId="2" fillId="9" borderId="0" xfId="1" applyFont="1" applyFill="1" applyBorder="1" applyAlignment="1">
      <alignment horizontal="center"/>
    </xf>
    <xf numFmtId="43" fontId="2" fillId="9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3" fontId="1" fillId="6" borderId="2" xfId="1" applyFont="1" applyFill="1" applyBorder="1" applyAlignment="1">
      <alignment horizontal="center" vertical="center"/>
    </xf>
    <xf numFmtId="43" fontId="1" fillId="6" borderId="6" xfId="1" applyFont="1" applyFill="1" applyBorder="1" applyAlignment="1">
      <alignment horizontal="center" vertical="center"/>
    </xf>
    <xf numFmtId="43" fontId="1" fillId="6" borderId="4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85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21" sqref="R21"/>
    </sheetView>
  </sheetViews>
  <sheetFormatPr defaultRowHeight="23.25" x14ac:dyDescent="0.35"/>
  <cols>
    <col min="1" max="1" width="21.85546875" style="2" customWidth="1"/>
    <col min="2" max="2" width="11.42578125" style="2" customWidth="1"/>
    <col min="3" max="3" width="18.5703125" style="2" customWidth="1"/>
    <col min="4" max="5" width="8.42578125" style="16" customWidth="1"/>
    <col min="6" max="6" width="19" style="25" customWidth="1"/>
    <col min="7" max="8" width="9" style="16" customWidth="1"/>
    <col min="9" max="9" width="19" style="16" customWidth="1"/>
    <col min="10" max="10" width="19" style="2" customWidth="1"/>
    <col min="11" max="13" width="6.5703125" style="2" customWidth="1"/>
    <col min="14" max="14" width="17.5703125" style="2" bestFit="1" customWidth="1"/>
    <col min="15" max="16" width="17.85546875" style="8" customWidth="1"/>
    <col min="17" max="17" width="20.42578125" style="2" customWidth="1"/>
    <col min="18" max="18" width="17" style="5" customWidth="1"/>
    <col min="19" max="19" width="9.140625" style="2"/>
    <col min="20" max="20" width="15.28515625" style="2" hidden="1" customWidth="1"/>
    <col min="21" max="21" width="14.7109375" style="2" hidden="1" customWidth="1"/>
    <col min="22" max="22" width="9.28515625" style="2" hidden="1" customWidth="1"/>
    <col min="23" max="24" width="0" style="2" hidden="1" customWidth="1"/>
    <col min="25" max="25" width="10" style="2" hidden="1" customWidth="1"/>
    <col min="26" max="27" width="9.140625" style="2"/>
    <col min="28" max="28" width="22" style="2" customWidth="1"/>
    <col min="29" max="16384" width="9.140625" style="2"/>
  </cols>
  <sheetData>
    <row r="1" spans="1:30" ht="22.5" customHeight="1" x14ac:dyDescent="0.35">
      <c r="A1" s="60" t="s">
        <v>0</v>
      </c>
      <c r="B1" s="60"/>
      <c r="C1" s="1"/>
      <c r="D1" s="19"/>
      <c r="E1" s="19"/>
      <c r="F1" s="23"/>
      <c r="G1" s="19"/>
      <c r="H1" s="19"/>
      <c r="I1" s="19"/>
      <c r="J1" s="3" t="s">
        <v>1</v>
      </c>
      <c r="K1" s="3"/>
      <c r="L1" s="3"/>
      <c r="M1" s="3"/>
      <c r="N1" s="3"/>
      <c r="Q1" s="4">
        <f ca="1">NOW()</f>
        <v>44061.384628819447</v>
      </c>
    </row>
    <row r="2" spans="1:30" s="18" customFormat="1" ht="26.25" customHeight="1" x14ac:dyDescent="0.35">
      <c r="A2" s="61"/>
      <c r="B2" s="61"/>
      <c r="C2" s="57" t="s">
        <v>23</v>
      </c>
      <c r="D2" s="58"/>
      <c r="E2" s="59"/>
      <c r="F2" s="53" t="s">
        <v>31</v>
      </c>
      <c r="G2" s="53"/>
      <c r="H2" s="53"/>
      <c r="I2" s="53"/>
      <c r="J2" s="53"/>
      <c r="K2" s="52" t="s">
        <v>29</v>
      </c>
      <c r="L2" s="52"/>
      <c r="M2" s="52"/>
      <c r="N2" s="62" t="s">
        <v>37</v>
      </c>
      <c r="O2" s="54" t="s">
        <v>30</v>
      </c>
      <c r="P2" s="55"/>
      <c r="Q2" s="55"/>
      <c r="R2" s="56"/>
    </row>
    <row r="3" spans="1:30" s="14" customFormat="1" ht="67.5" customHeight="1" x14ac:dyDescent="0.2">
      <c r="A3" s="33" t="s">
        <v>2</v>
      </c>
      <c r="B3" s="34" t="s">
        <v>4</v>
      </c>
      <c r="C3" s="36" t="s">
        <v>32</v>
      </c>
      <c r="D3" s="42" t="s">
        <v>21</v>
      </c>
      <c r="E3" s="43" t="s">
        <v>22</v>
      </c>
      <c r="F3" s="35" t="s">
        <v>32</v>
      </c>
      <c r="G3" s="41" t="s">
        <v>21</v>
      </c>
      <c r="H3" s="48" t="s">
        <v>22</v>
      </c>
      <c r="I3" s="29" t="s">
        <v>24</v>
      </c>
      <c r="J3" s="29" t="s">
        <v>25</v>
      </c>
      <c r="K3" s="30" t="s">
        <v>26</v>
      </c>
      <c r="L3" s="30" t="s">
        <v>27</v>
      </c>
      <c r="M3" s="30" t="s">
        <v>28</v>
      </c>
      <c r="N3" s="63"/>
      <c r="O3" s="31" t="s">
        <v>34</v>
      </c>
      <c r="P3" s="31" t="s">
        <v>35</v>
      </c>
      <c r="Q3" s="32" t="s">
        <v>3</v>
      </c>
      <c r="R3" s="15" t="s">
        <v>36</v>
      </c>
    </row>
    <row r="4" spans="1:30" ht="21" customHeight="1" x14ac:dyDescent="0.35">
      <c r="A4" s="39" t="s">
        <v>5</v>
      </c>
      <c r="B4" s="20">
        <v>18</v>
      </c>
      <c r="C4" s="17"/>
      <c r="D4" s="20"/>
      <c r="E4" s="20"/>
      <c r="F4" s="46"/>
      <c r="G4" s="20"/>
      <c r="H4" s="20"/>
      <c r="I4" s="22"/>
      <c r="J4" s="26"/>
      <c r="K4" s="37">
        <v>5</v>
      </c>
      <c r="L4" s="37">
        <v>12</v>
      </c>
      <c r="M4" s="37">
        <v>1</v>
      </c>
      <c r="N4" s="49">
        <v>5820000</v>
      </c>
      <c r="O4" s="26"/>
      <c r="P4" s="26">
        <v>5910000</v>
      </c>
      <c r="Q4" s="26">
        <v>5910000</v>
      </c>
      <c r="R4" s="7">
        <v>43973</v>
      </c>
      <c r="T4" s="8">
        <v>5820000</v>
      </c>
      <c r="U4" s="8">
        <v>5910000</v>
      </c>
      <c r="V4" s="8">
        <v>101.73961840628509</v>
      </c>
      <c r="W4" s="9">
        <v>101.54639175257732</v>
      </c>
    </row>
    <row r="5" spans="1:30" ht="21" customHeight="1" x14ac:dyDescent="0.35">
      <c r="A5" s="39" t="s">
        <v>6</v>
      </c>
      <c r="B5" s="20">
        <v>15</v>
      </c>
      <c r="C5" s="44">
        <v>798135.46</v>
      </c>
      <c r="D5" s="20">
        <v>6</v>
      </c>
      <c r="E5" s="20">
        <v>9</v>
      </c>
      <c r="F5" s="46">
        <v>-3685715.3400000003</v>
      </c>
      <c r="G5" s="20">
        <v>13</v>
      </c>
      <c r="H5" s="20">
        <v>2</v>
      </c>
      <c r="I5" s="22">
        <v>14158170.319999998</v>
      </c>
      <c r="J5" s="26">
        <v>10472454.98</v>
      </c>
      <c r="K5" s="37">
        <v>6</v>
      </c>
      <c r="L5" s="37">
        <v>9</v>
      </c>
      <c r="M5" s="37"/>
      <c r="N5" s="50">
        <v>4770000</v>
      </c>
      <c r="O5" s="26"/>
      <c r="P5" s="26">
        <v>4770000</v>
      </c>
      <c r="Q5" s="6">
        <v>4770000</v>
      </c>
      <c r="R5" s="7">
        <v>43936</v>
      </c>
      <c r="T5" s="8">
        <v>4740000</v>
      </c>
      <c r="U5" s="8"/>
      <c r="V5" s="8"/>
      <c r="W5" s="9">
        <v>0</v>
      </c>
    </row>
    <row r="6" spans="1:30" ht="21" customHeight="1" x14ac:dyDescent="0.35">
      <c r="A6" s="39" t="s">
        <v>7</v>
      </c>
      <c r="B6" s="20">
        <v>12</v>
      </c>
      <c r="C6" s="44">
        <v>-995213.25</v>
      </c>
      <c r="D6" s="20">
        <v>8</v>
      </c>
      <c r="E6" s="20">
        <v>4</v>
      </c>
      <c r="F6" s="46">
        <v>1094125.8900000001</v>
      </c>
      <c r="G6" s="20">
        <v>1</v>
      </c>
      <c r="H6" s="20">
        <v>11</v>
      </c>
      <c r="I6" s="22">
        <v>9513124.5600000005</v>
      </c>
      <c r="J6" s="26">
        <v>10607250.449999999</v>
      </c>
      <c r="K6" s="37">
        <v>8</v>
      </c>
      <c r="L6" s="37">
        <v>4</v>
      </c>
      <c r="M6" s="37"/>
      <c r="N6" s="51">
        <v>3720000</v>
      </c>
      <c r="O6" s="26">
        <v>1800000</v>
      </c>
      <c r="P6" s="26"/>
      <c r="Q6" s="6">
        <v>1800000</v>
      </c>
      <c r="R6" s="7">
        <v>43921</v>
      </c>
      <c r="T6" s="8">
        <v>3750000</v>
      </c>
      <c r="U6" s="8">
        <v>4000000</v>
      </c>
      <c r="V6" s="8">
        <v>106.31313131313134</v>
      </c>
      <c r="W6" s="9">
        <v>106.66666666666667</v>
      </c>
    </row>
    <row r="7" spans="1:30" ht="21" customHeight="1" x14ac:dyDescent="0.35">
      <c r="A7" s="39" t="s">
        <v>8</v>
      </c>
      <c r="B7" s="20">
        <v>12</v>
      </c>
      <c r="C7" s="44">
        <v>822285.47</v>
      </c>
      <c r="D7" s="20">
        <v>6</v>
      </c>
      <c r="E7" s="20">
        <v>6</v>
      </c>
      <c r="F7" s="46">
        <v>835308.31</v>
      </c>
      <c r="G7" s="20">
        <v>2</v>
      </c>
      <c r="H7" s="20">
        <v>10</v>
      </c>
      <c r="I7" s="22">
        <v>7121227.0899999999</v>
      </c>
      <c r="J7" s="26">
        <v>7956535.4000000004</v>
      </c>
      <c r="K7" s="37">
        <v>8</v>
      </c>
      <c r="L7" s="37">
        <v>4</v>
      </c>
      <c r="M7" s="37"/>
      <c r="N7" s="51">
        <v>3720000</v>
      </c>
      <c r="O7" s="26">
        <v>1860000</v>
      </c>
      <c r="P7" s="26">
        <v>1860000</v>
      </c>
      <c r="Q7" s="6">
        <f>SUM(O7:P7)</f>
        <v>3720000</v>
      </c>
      <c r="R7" s="7">
        <v>44007</v>
      </c>
      <c r="T7" s="8">
        <v>3720000</v>
      </c>
      <c r="U7" s="8"/>
      <c r="V7" s="8"/>
      <c r="W7" s="9">
        <v>0</v>
      </c>
    </row>
    <row r="8" spans="1:30" ht="21" customHeight="1" x14ac:dyDescent="0.35">
      <c r="A8" s="39" t="s">
        <v>9</v>
      </c>
      <c r="B8" s="20">
        <v>23</v>
      </c>
      <c r="C8" s="44">
        <v>-652666.48999999976</v>
      </c>
      <c r="D8" s="20">
        <v>11</v>
      </c>
      <c r="E8" s="20">
        <v>12</v>
      </c>
      <c r="F8" s="46">
        <v>1709224.78</v>
      </c>
      <c r="G8" s="20">
        <v>4</v>
      </c>
      <c r="H8" s="20">
        <v>19</v>
      </c>
      <c r="I8" s="22">
        <v>4144478.82</v>
      </c>
      <c r="J8" s="26">
        <v>5853703.6000000006</v>
      </c>
      <c r="K8" s="37">
        <v>20</v>
      </c>
      <c r="L8" s="37">
        <v>3</v>
      </c>
      <c r="M8" s="37"/>
      <c r="N8" s="51">
        <v>6990000</v>
      </c>
      <c r="O8" s="26">
        <v>1623872</v>
      </c>
      <c r="P8" s="26"/>
      <c r="Q8" s="6">
        <f t="shared" ref="Q8:Q19" si="0">SUM(O8:P8)</f>
        <v>1623872</v>
      </c>
      <c r="R8" s="7">
        <v>43791</v>
      </c>
      <c r="T8" s="8">
        <v>6990000</v>
      </c>
      <c r="U8" s="8"/>
      <c r="V8" s="8"/>
      <c r="W8" s="9">
        <v>0</v>
      </c>
    </row>
    <row r="9" spans="1:30" ht="21" customHeight="1" x14ac:dyDescent="0.35">
      <c r="A9" s="39" t="s">
        <v>10</v>
      </c>
      <c r="B9" s="20">
        <v>15</v>
      </c>
      <c r="C9" s="44">
        <v>-174634.57</v>
      </c>
      <c r="D9" s="20">
        <v>6</v>
      </c>
      <c r="E9" s="20">
        <v>9</v>
      </c>
      <c r="F9" s="46">
        <v>-1223951.56</v>
      </c>
      <c r="G9" s="20">
        <v>14</v>
      </c>
      <c r="H9" s="20">
        <v>1</v>
      </c>
      <c r="I9" s="22">
        <v>5281805.5</v>
      </c>
      <c r="J9" s="26">
        <v>4057586.94</v>
      </c>
      <c r="K9" s="37">
        <v>12</v>
      </c>
      <c r="L9" s="37">
        <v>3</v>
      </c>
      <c r="M9" s="37"/>
      <c r="N9" s="51">
        <v>4590000</v>
      </c>
      <c r="O9" s="26">
        <v>750000</v>
      </c>
      <c r="P9" s="26">
        <f>750000+1580000</f>
        <v>2330000</v>
      </c>
      <c r="Q9" s="6">
        <f t="shared" si="0"/>
        <v>3080000</v>
      </c>
      <c r="R9" s="7">
        <v>44041</v>
      </c>
      <c r="T9" s="8">
        <v>4590000</v>
      </c>
      <c r="U9" s="8">
        <v>2295000</v>
      </c>
      <c r="V9" s="8">
        <v>49.836363636363636</v>
      </c>
      <c r="W9" s="9">
        <v>50</v>
      </c>
    </row>
    <row r="10" spans="1:30" ht="21" customHeight="1" x14ac:dyDescent="0.35">
      <c r="A10" s="39" t="s">
        <v>11</v>
      </c>
      <c r="B10" s="20">
        <v>20</v>
      </c>
      <c r="C10" s="44"/>
      <c r="D10" s="20"/>
      <c r="E10" s="20"/>
      <c r="F10" s="46"/>
      <c r="G10" s="20"/>
      <c r="H10" s="20"/>
      <c r="I10" s="22"/>
      <c r="J10" s="26"/>
      <c r="K10" s="37">
        <v>15</v>
      </c>
      <c r="L10" s="37">
        <v>3</v>
      </c>
      <c r="M10" s="37">
        <v>2</v>
      </c>
      <c r="N10" s="51">
        <v>6210000</v>
      </c>
      <c r="O10" s="26">
        <v>3135000</v>
      </c>
      <c r="P10" s="26">
        <v>3135000</v>
      </c>
      <c r="Q10" s="6">
        <f t="shared" si="0"/>
        <v>6270000</v>
      </c>
      <c r="R10" s="7">
        <v>43983</v>
      </c>
      <c r="T10" s="8">
        <v>6240000</v>
      </c>
      <c r="U10" s="8">
        <v>3500000</v>
      </c>
      <c r="V10" s="8">
        <v>53.63636363636364</v>
      </c>
      <c r="W10" s="9">
        <v>56.089743589743591</v>
      </c>
    </row>
    <row r="11" spans="1:30" ht="21" customHeight="1" x14ac:dyDescent="0.35">
      <c r="A11" s="39" t="s">
        <v>12</v>
      </c>
      <c r="B11" s="20">
        <v>16</v>
      </c>
      <c r="C11" s="44">
        <v>-147233.29999999999</v>
      </c>
      <c r="D11" s="20">
        <v>12</v>
      </c>
      <c r="E11" s="20">
        <v>4</v>
      </c>
      <c r="F11" s="46">
        <v>448936.78</v>
      </c>
      <c r="G11" s="20">
        <v>7</v>
      </c>
      <c r="H11" s="20">
        <v>9</v>
      </c>
      <c r="I11" s="22">
        <v>2248049.12</v>
      </c>
      <c r="J11" s="26">
        <v>2696985.9</v>
      </c>
      <c r="K11" s="37">
        <v>13</v>
      </c>
      <c r="L11" s="37">
        <v>3</v>
      </c>
      <c r="M11" s="37"/>
      <c r="N11" s="51">
        <v>4860000</v>
      </c>
      <c r="O11" s="26"/>
      <c r="P11" s="26">
        <v>1345152</v>
      </c>
      <c r="Q11" s="6">
        <f t="shared" si="0"/>
        <v>1345152</v>
      </c>
      <c r="R11" s="7">
        <v>43992</v>
      </c>
      <c r="T11" s="8">
        <v>4860000</v>
      </c>
      <c r="U11" s="8"/>
      <c r="V11" s="8"/>
      <c r="W11" s="9">
        <v>0</v>
      </c>
    </row>
    <row r="12" spans="1:30" ht="21" customHeight="1" x14ac:dyDescent="0.35">
      <c r="A12" s="39" t="s">
        <v>13</v>
      </c>
      <c r="B12" s="20">
        <v>15</v>
      </c>
      <c r="C12" s="44">
        <v>186624.53999999992</v>
      </c>
      <c r="D12" s="20">
        <v>5</v>
      </c>
      <c r="E12" s="20">
        <v>10</v>
      </c>
      <c r="F12" s="46">
        <v>218983.66000000006</v>
      </c>
      <c r="G12" s="20">
        <v>6</v>
      </c>
      <c r="H12" s="20">
        <v>9</v>
      </c>
      <c r="I12" s="22">
        <v>9405596.6300000008</v>
      </c>
      <c r="J12" s="26">
        <v>9624580.290000001</v>
      </c>
      <c r="K12" s="37">
        <v>12</v>
      </c>
      <c r="L12" s="37">
        <v>3</v>
      </c>
      <c r="M12" s="37"/>
      <c r="N12" s="51">
        <v>4590000</v>
      </c>
      <c r="O12" s="26">
        <v>1530000</v>
      </c>
      <c r="P12" s="26">
        <v>1530000</v>
      </c>
      <c r="Q12" s="6">
        <f t="shared" si="0"/>
        <v>3060000</v>
      </c>
      <c r="R12" s="7">
        <v>43935</v>
      </c>
      <c r="T12" s="8">
        <v>4560000</v>
      </c>
      <c r="U12" s="8">
        <v>3080000</v>
      </c>
      <c r="V12" s="8">
        <v>67.555555555555571</v>
      </c>
      <c r="W12" s="9">
        <v>67.543859649122808</v>
      </c>
    </row>
    <row r="13" spans="1:30" ht="21" customHeight="1" x14ac:dyDescent="0.35">
      <c r="A13" s="39" t="s">
        <v>14</v>
      </c>
      <c r="B13" s="20">
        <v>7</v>
      </c>
      <c r="C13" s="44">
        <v>24356.949999999837</v>
      </c>
      <c r="D13" s="20">
        <v>2</v>
      </c>
      <c r="E13" s="20">
        <v>5</v>
      </c>
      <c r="F13" s="46">
        <v>1550050.5099999998</v>
      </c>
      <c r="G13" s="20">
        <v>1</v>
      </c>
      <c r="H13" s="20">
        <v>6</v>
      </c>
      <c r="I13" s="22">
        <v>2626431.0299999998</v>
      </c>
      <c r="J13" s="26">
        <v>4176481.54</v>
      </c>
      <c r="K13" s="37">
        <v>2</v>
      </c>
      <c r="L13" s="37">
        <v>5</v>
      </c>
      <c r="M13" s="37"/>
      <c r="N13" s="51">
        <v>2250000</v>
      </c>
      <c r="O13" s="6">
        <v>1554000</v>
      </c>
      <c r="P13" s="26">
        <f>666000+35000</f>
        <v>701000</v>
      </c>
      <c r="Q13" s="6">
        <f t="shared" si="0"/>
        <v>2255000</v>
      </c>
      <c r="R13" s="7">
        <v>44042</v>
      </c>
      <c r="T13" s="8">
        <v>2250000</v>
      </c>
      <c r="U13" s="8">
        <v>2113000</v>
      </c>
      <c r="V13" s="8">
        <v>93.80952380952381</v>
      </c>
      <c r="W13" s="9">
        <v>93.911111111111111</v>
      </c>
      <c r="AB13" s="2">
        <v>631000</v>
      </c>
      <c r="AC13" s="2">
        <v>35000</v>
      </c>
      <c r="AD13" s="2">
        <f>SUM(AB13:AC13)</f>
        <v>666000</v>
      </c>
    </row>
    <row r="14" spans="1:30" s="10" customFormat="1" ht="21" customHeight="1" x14ac:dyDescent="0.35">
      <c r="A14" s="40" t="s">
        <v>15</v>
      </c>
      <c r="B14" s="21">
        <v>8</v>
      </c>
      <c r="C14" s="45">
        <v>-117578.2000000003</v>
      </c>
      <c r="D14" s="21">
        <v>6</v>
      </c>
      <c r="E14" s="21">
        <v>2</v>
      </c>
      <c r="F14" s="47">
        <v>434161.37</v>
      </c>
      <c r="G14" s="21">
        <v>3</v>
      </c>
      <c r="H14" s="21">
        <v>5</v>
      </c>
      <c r="I14" s="24">
        <v>5977996.6499999994</v>
      </c>
      <c r="J14" s="27">
        <v>6412158.0199999996</v>
      </c>
      <c r="K14" s="38">
        <v>1</v>
      </c>
      <c r="L14" s="38">
        <v>7</v>
      </c>
      <c r="M14" s="38"/>
      <c r="N14" s="51">
        <v>2610000</v>
      </c>
      <c r="O14" s="27">
        <v>1305000</v>
      </c>
      <c r="P14" s="27">
        <v>1305000</v>
      </c>
      <c r="Q14" s="6">
        <f t="shared" si="0"/>
        <v>2610000</v>
      </c>
      <c r="R14" s="7">
        <v>43951</v>
      </c>
      <c r="T14" s="11">
        <v>2550000</v>
      </c>
      <c r="U14" s="11">
        <v>1305000</v>
      </c>
      <c r="V14" s="11">
        <v>51.337121212121211</v>
      </c>
      <c r="W14" s="12">
        <v>51.176470588235297</v>
      </c>
      <c r="Y14" s="12">
        <v>60000</v>
      </c>
    </row>
    <row r="15" spans="1:30" ht="21" customHeight="1" x14ac:dyDescent="0.35">
      <c r="A15" s="39" t="s">
        <v>16</v>
      </c>
      <c r="B15" s="20">
        <v>10</v>
      </c>
      <c r="C15" s="44">
        <v>704381.13</v>
      </c>
      <c r="D15" s="20">
        <v>4</v>
      </c>
      <c r="E15" s="20">
        <v>6</v>
      </c>
      <c r="F15" s="46">
        <v>400648.81</v>
      </c>
      <c r="G15" s="20">
        <v>1</v>
      </c>
      <c r="H15" s="20">
        <v>9</v>
      </c>
      <c r="I15" s="22">
        <v>5890635.8899999997</v>
      </c>
      <c r="J15" s="26">
        <v>6291284.6999999993</v>
      </c>
      <c r="K15" s="37">
        <v>2</v>
      </c>
      <c r="L15" s="37">
        <v>6</v>
      </c>
      <c r="M15" s="37">
        <v>2</v>
      </c>
      <c r="N15" s="51">
        <v>3300000</v>
      </c>
      <c r="O15" s="26">
        <v>3700000</v>
      </c>
      <c r="P15" s="26">
        <v>1542000</v>
      </c>
      <c r="Q15" s="6">
        <f t="shared" si="0"/>
        <v>5242000</v>
      </c>
      <c r="R15" s="7">
        <v>44014</v>
      </c>
      <c r="S15" s="13"/>
      <c r="T15" s="8">
        <v>3300000</v>
      </c>
      <c r="U15" s="8">
        <v>3570000</v>
      </c>
      <c r="V15" s="8">
        <v>107.17171717171718</v>
      </c>
      <c r="W15" s="9">
        <v>108.18181818181819</v>
      </c>
      <c r="AB15" s="8">
        <v>5242000</v>
      </c>
    </row>
    <row r="16" spans="1:30" ht="21" customHeight="1" x14ac:dyDescent="0.35">
      <c r="A16" s="39" t="s">
        <v>17</v>
      </c>
      <c r="B16" s="20">
        <v>6</v>
      </c>
      <c r="C16" s="44">
        <v>518409.50000000006</v>
      </c>
      <c r="D16" s="20">
        <v>1</v>
      </c>
      <c r="E16" s="20">
        <v>5</v>
      </c>
      <c r="F16" s="46">
        <v>2194755.5499999998</v>
      </c>
      <c r="G16" s="20" t="s">
        <v>33</v>
      </c>
      <c r="H16" s="20">
        <v>6</v>
      </c>
      <c r="I16" s="22">
        <v>3339342.1099999994</v>
      </c>
      <c r="J16" s="26">
        <v>5534097.6600000001</v>
      </c>
      <c r="K16" s="37">
        <v>5</v>
      </c>
      <c r="L16" s="37">
        <v>1</v>
      </c>
      <c r="M16" s="37"/>
      <c r="N16" s="51">
        <v>1830000</v>
      </c>
      <c r="O16" s="26">
        <v>488971.1</v>
      </c>
      <c r="P16" s="26">
        <v>930000</v>
      </c>
      <c r="Q16" s="6">
        <f>SUM(O16:P16)</f>
        <v>1418971.1</v>
      </c>
      <c r="R16" s="7">
        <v>44027</v>
      </c>
      <c r="T16" s="8">
        <v>1860000</v>
      </c>
      <c r="U16" s="8">
        <v>930000</v>
      </c>
      <c r="V16" s="8">
        <v>50.075757575757571</v>
      </c>
      <c r="W16" s="9">
        <v>50</v>
      </c>
    </row>
    <row r="17" spans="1:23" ht="21" customHeight="1" x14ac:dyDescent="0.35">
      <c r="A17" s="39" t="s">
        <v>18</v>
      </c>
      <c r="B17" s="20">
        <v>12</v>
      </c>
      <c r="C17" s="44">
        <v>-1165182.6599999997</v>
      </c>
      <c r="D17" s="20">
        <v>8</v>
      </c>
      <c r="E17" s="20">
        <v>4</v>
      </c>
      <c r="F17" s="46">
        <v>-328577.27000000008</v>
      </c>
      <c r="G17" s="20">
        <v>8</v>
      </c>
      <c r="H17" s="20">
        <v>4</v>
      </c>
      <c r="I17" s="22">
        <v>4985520.51</v>
      </c>
      <c r="J17" s="26">
        <v>4656943.24</v>
      </c>
      <c r="K17" s="37">
        <v>6</v>
      </c>
      <c r="L17" s="37">
        <v>6</v>
      </c>
      <c r="M17" s="37"/>
      <c r="N17" s="51">
        <v>3780000</v>
      </c>
      <c r="O17" s="26">
        <v>960000</v>
      </c>
      <c r="P17" s="26">
        <f>960000+877500</f>
        <v>1837500</v>
      </c>
      <c r="Q17" s="6">
        <f t="shared" si="0"/>
        <v>2797500</v>
      </c>
      <c r="R17" s="7">
        <v>44034</v>
      </c>
      <c r="T17" s="8">
        <v>3780000</v>
      </c>
      <c r="U17" s="8"/>
      <c r="V17" s="8"/>
      <c r="W17" s="9">
        <v>0</v>
      </c>
    </row>
    <row r="18" spans="1:23" ht="21" customHeight="1" x14ac:dyDescent="0.35">
      <c r="A18" s="39" t="s">
        <v>19</v>
      </c>
      <c r="B18" s="20">
        <v>12</v>
      </c>
      <c r="C18" s="44">
        <v>-703576.76</v>
      </c>
      <c r="D18" s="20">
        <v>7</v>
      </c>
      <c r="E18" s="20">
        <v>5</v>
      </c>
      <c r="F18" s="46">
        <v>-1589109.73</v>
      </c>
      <c r="G18" s="20">
        <v>1</v>
      </c>
      <c r="H18" s="20">
        <v>11</v>
      </c>
      <c r="I18" s="22">
        <v>5966216.1399999997</v>
      </c>
      <c r="J18" s="26">
        <v>4377106.41</v>
      </c>
      <c r="K18" s="37">
        <v>11</v>
      </c>
      <c r="L18" s="37">
        <v>1</v>
      </c>
      <c r="M18" s="37"/>
      <c r="N18" s="51">
        <v>3630000</v>
      </c>
      <c r="O18" s="26"/>
      <c r="P18" s="26">
        <v>1815000</v>
      </c>
      <c r="Q18" s="6">
        <f t="shared" si="0"/>
        <v>1815000</v>
      </c>
      <c r="R18" s="7">
        <v>43986</v>
      </c>
      <c r="T18" s="8">
        <v>3630000</v>
      </c>
      <c r="U18" s="8">
        <v>1815000</v>
      </c>
      <c r="V18" s="8">
        <v>50</v>
      </c>
      <c r="W18" s="9">
        <v>50</v>
      </c>
    </row>
    <row r="19" spans="1:23" ht="21" customHeight="1" x14ac:dyDescent="0.35">
      <c r="A19" s="39" t="s">
        <v>20</v>
      </c>
      <c r="B19" s="20">
        <v>4</v>
      </c>
      <c r="C19" s="44">
        <v>336336.14</v>
      </c>
      <c r="D19" s="20">
        <v>2</v>
      </c>
      <c r="E19" s="20">
        <v>2</v>
      </c>
      <c r="F19" s="46">
        <v>490367.66000000003</v>
      </c>
      <c r="G19" s="20" t="s">
        <v>33</v>
      </c>
      <c r="H19" s="20">
        <v>4</v>
      </c>
      <c r="I19" s="22">
        <v>1293040.92</v>
      </c>
      <c r="J19" s="26">
        <v>1783408.58</v>
      </c>
      <c r="K19" s="37">
        <v>4</v>
      </c>
      <c r="L19" s="37"/>
      <c r="M19" s="37"/>
      <c r="N19" s="51">
        <v>1200000</v>
      </c>
      <c r="O19" s="6">
        <v>800000</v>
      </c>
      <c r="P19" s="26"/>
      <c r="Q19" s="6">
        <f t="shared" si="0"/>
        <v>800000</v>
      </c>
      <c r="R19" s="7">
        <v>43789</v>
      </c>
      <c r="T19" s="8">
        <v>1200000</v>
      </c>
      <c r="U19" s="8">
        <v>800000</v>
      </c>
      <c r="V19" s="8">
        <v>66.666666666666671</v>
      </c>
      <c r="W19" s="9">
        <v>66.666666666666671</v>
      </c>
    </row>
    <row r="20" spans="1:23" x14ac:dyDescent="0.35">
      <c r="J20" s="9">
        <f>SUM(J4:J19)</f>
        <v>84500577.709999979</v>
      </c>
      <c r="K20" s="9"/>
      <c r="L20" s="9"/>
      <c r="M20" s="9"/>
      <c r="N20" s="9">
        <f>SUM(N4:N19)</f>
        <v>63870000</v>
      </c>
      <c r="O20" s="9">
        <f>SUM(O4:O19)</f>
        <v>19506843.100000001</v>
      </c>
      <c r="P20" s="9">
        <f>SUM(P4:P19)</f>
        <v>29010652</v>
      </c>
      <c r="Q20" s="9">
        <f>SUM(Q4:Q19)</f>
        <v>48517495.100000001</v>
      </c>
      <c r="T20" s="8">
        <v>63840000</v>
      </c>
      <c r="U20" s="8">
        <v>29318000</v>
      </c>
      <c r="V20" s="8">
        <v>72.810069195895991</v>
      </c>
      <c r="W20" s="9">
        <v>45.92418546365915</v>
      </c>
    </row>
    <row r="26" spans="1:23" x14ac:dyDescent="0.35">
      <c r="O26" s="28"/>
      <c r="P26" s="28"/>
    </row>
  </sheetData>
  <mergeCells count="6">
    <mergeCell ref="K2:M2"/>
    <mergeCell ref="F2:J2"/>
    <mergeCell ref="O2:R2"/>
    <mergeCell ref="C2:E2"/>
    <mergeCell ref="A1:B2"/>
    <mergeCell ref="N2:N3"/>
  </mergeCells>
  <conditionalFormatting sqref="C4:C19">
    <cfRule type="cellIs" dxfId="1" priority="8" operator="lessThan">
      <formula>0</formula>
    </cfRule>
  </conditionalFormatting>
  <conditionalFormatting sqref="F4:F19">
    <cfRule type="cellIs" dxfId="0" priority="7" operator="lessThan">
      <formula>0</formula>
    </cfRule>
  </conditionalFormatting>
  <pageMargins left="0.35433070866141736" right="0.15748031496062992" top="0.19685039370078741" bottom="0.19685039370078741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สรุปแผน รพ.สต.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2020-05-22T08:35:03Z</cp:lastPrinted>
  <dcterms:created xsi:type="dcterms:W3CDTF">2020-05-22T06:13:37Z</dcterms:created>
  <dcterms:modified xsi:type="dcterms:W3CDTF">2020-08-18T02:16:21Z</dcterms:modified>
</cp:coreProperties>
</file>